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8255" windowHeight="115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5" i="1"/>
  <c r="L5"/>
  <c r="F24"/>
  <c r="F23"/>
  <c r="F22"/>
  <c r="G16"/>
  <c r="G5"/>
  <c r="K16"/>
  <c r="J16"/>
  <c r="I16"/>
  <c r="H16"/>
  <c r="H3"/>
  <c r="K13"/>
  <c r="J13"/>
  <c r="I13"/>
  <c r="H13"/>
  <c r="G13"/>
  <c r="G3"/>
  <c r="K10"/>
  <c r="J10"/>
  <c r="I10"/>
  <c r="H10"/>
  <c r="G10"/>
  <c r="F3"/>
  <c r="L4"/>
  <c r="M4"/>
  <c r="K4"/>
  <c r="E17"/>
  <c r="E16"/>
  <c r="E14"/>
  <c r="D14"/>
  <c r="C14"/>
  <c r="B14"/>
  <c r="E11"/>
  <c r="B11"/>
  <c r="C11"/>
  <c r="D11"/>
  <c r="C13"/>
  <c r="E13" s="1"/>
  <c r="C10"/>
  <c r="E10" s="1"/>
  <c r="D13"/>
  <c r="B13"/>
  <c r="D10"/>
  <c r="B10"/>
  <c r="D4"/>
  <c r="C4"/>
  <c r="D2"/>
  <c r="C2"/>
  <c r="D1"/>
  <c r="C1"/>
</calcChain>
</file>

<file path=xl/sharedStrings.xml><?xml version="1.0" encoding="utf-8"?>
<sst xmlns="http://schemas.openxmlformats.org/spreadsheetml/2006/main" count="45" uniqueCount="41">
  <si>
    <t>저프</t>
    <phoneticPr fontId="1" type="noConversion"/>
  </si>
  <si>
    <t>테테</t>
    <phoneticPr fontId="1" type="noConversion"/>
  </si>
  <si>
    <t>테저</t>
    <phoneticPr fontId="1" type="noConversion"/>
  </si>
  <si>
    <t>테프</t>
    <phoneticPr fontId="1" type="noConversion"/>
  </si>
  <si>
    <t>프프</t>
    <phoneticPr fontId="1" type="noConversion"/>
  </si>
  <si>
    <t>저저</t>
    <phoneticPr fontId="1" type="noConversion"/>
  </si>
  <si>
    <t>테란의 경우</t>
    <phoneticPr fontId="1" type="noConversion"/>
  </si>
  <si>
    <t>저테</t>
    <phoneticPr fontId="1" type="noConversion"/>
  </si>
  <si>
    <t xml:space="preserve">저프 </t>
    <phoneticPr fontId="1" type="noConversion"/>
  </si>
  <si>
    <t>프테</t>
    <phoneticPr fontId="1" type="noConversion"/>
  </si>
  <si>
    <t>프저</t>
    <phoneticPr fontId="1" type="noConversion"/>
  </si>
  <si>
    <t xml:space="preserve">테란 전적 </t>
    <phoneticPr fontId="1" type="noConversion"/>
  </si>
  <si>
    <t xml:space="preserve">저그 전적 </t>
    <phoneticPr fontId="1" type="noConversion"/>
  </si>
  <si>
    <t>플토 전적</t>
    <phoneticPr fontId="1" type="noConversion"/>
  </si>
  <si>
    <t>스타리그 우승</t>
    <phoneticPr fontId="1" type="noConversion"/>
  </si>
  <si>
    <t>MBC 스타리그 우승</t>
    <phoneticPr fontId="1" type="noConversion"/>
  </si>
  <si>
    <t>합계</t>
    <phoneticPr fontId="1" type="noConversion"/>
  </si>
  <si>
    <t xml:space="preserve">테란 </t>
    <phoneticPr fontId="1" type="noConversion"/>
  </si>
  <si>
    <t>저그</t>
    <phoneticPr fontId="1" type="noConversion"/>
  </si>
  <si>
    <t xml:space="preserve">프로토스 </t>
    <phoneticPr fontId="1" type="noConversion"/>
  </si>
  <si>
    <t>&gt;테저 5판 3선승 테란 승리확률</t>
    <phoneticPr fontId="1" type="noConversion"/>
  </si>
  <si>
    <t>&gt;테프 5판 3선승 테란 승리확률</t>
    <phoneticPr fontId="1" type="noConversion"/>
  </si>
  <si>
    <t>&gt;테테 5판 3선승 테란 승리확률</t>
    <phoneticPr fontId="1" type="noConversion"/>
  </si>
  <si>
    <t>&gt;저테 5판 3선승 저그 승리확률</t>
    <phoneticPr fontId="1" type="noConversion"/>
  </si>
  <si>
    <t>&gt;저프 5판 3선승 저그 승리확률</t>
    <phoneticPr fontId="1" type="noConversion"/>
  </si>
  <si>
    <t xml:space="preserve">&gt;저저 5판 3선승 저그 승리 확률 </t>
    <phoneticPr fontId="1" type="noConversion"/>
  </si>
  <si>
    <t>&gt;프테 5판 3선승 플토 승리확률</t>
    <phoneticPr fontId="1" type="noConversion"/>
  </si>
  <si>
    <t>&gt;프저 5판 3선승 플토 승리확률</t>
    <phoneticPr fontId="1" type="noConversion"/>
  </si>
  <si>
    <t xml:space="preserve">&gt;프프 5판 3선승 플토 승리 확률 </t>
    <phoneticPr fontId="1" type="noConversion"/>
  </si>
  <si>
    <t xml:space="preserve">테란이 저그 만날 확률*승리확률 </t>
    <phoneticPr fontId="1" type="noConversion"/>
  </si>
  <si>
    <t xml:space="preserve">테란이 플토 만날 확률*승리확률 </t>
    <phoneticPr fontId="1" type="noConversion"/>
  </si>
  <si>
    <t xml:space="preserve">저그가 테란 만날 확률*승리확률 </t>
    <phoneticPr fontId="1" type="noConversion"/>
  </si>
  <si>
    <t xml:space="preserve">저그가 플토 만날 확률*승리확률 </t>
    <phoneticPr fontId="1" type="noConversion"/>
  </si>
  <si>
    <t>저그가 저그 만날 확률*승리 확률</t>
    <phoneticPr fontId="1" type="noConversion"/>
  </si>
  <si>
    <t>테란이 테란 만날 확률*승리 확률</t>
    <phoneticPr fontId="1" type="noConversion"/>
  </si>
  <si>
    <t xml:space="preserve">플토가 테란 만날 확률*승리확률 </t>
    <phoneticPr fontId="1" type="noConversion"/>
  </si>
  <si>
    <t xml:space="preserve">플토가 저그 만날 확률*승리확률 </t>
    <phoneticPr fontId="1" type="noConversion"/>
  </si>
  <si>
    <t>플토가 플토 만날 확률*승리 확률</t>
    <phoneticPr fontId="1" type="noConversion"/>
  </si>
  <si>
    <t xml:space="preserve">테란이 무조건 테저프 모두 만날 때 우승 확률 </t>
    <phoneticPr fontId="1" type="noConversion"/>
  </si>
  <si>
    <t>저그가 "</t>
    <phoneticPr fontId="1" type="noConversion"/>
  </si>
  <si>
    <t>플토가 "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</si>
</sst>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222222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topLeftCell="F1" workbookViewId="0">
      <selection activeCell="F2" sqref="F2:H3"/>
    </sheetView>
  </sheetViews>
  <sheetFormatPr defaultRowHeight="16.5"/>
  <cols>
    <col min="5" max="5" width="11.875" customWidth="1"/>
    <col min="6" max="6" width="28.75" customWidth="1"/>
    <col min="7" max="7" width="31.25" customWidth="1"/>
    <col min="8" max="8" width="34.375" customWidth="1"/>
    <col min="9" max="9" width="28.75" customWidth="1"/>
    <col min="10" max="10" width="17" customWidth="1"/>
  </cols>
  <sheetData>
    <row r="1" spans="1:13">
      <c r="A1">
        <v>6949</v>
      </c>
      <c r="B1" s="1">
        <v>5834</v>
      </c>
      <c r="C1">
        <f>A1+B1</f>
        <v>12783</v>
      </c>
      <c r="D1">
        <f>A1/C1</f>
        <v>0.54361261049831811</v>
      </c>
      <c r="E1" t="s">
        <v>2</v>
      </c>
      <c r="K1" t="s">
        <v>17</v>
      </c>
      <c r="L1" t="s">
        <v>18</v>
      </c>
      <c r="M1" t="s">
        <v>19</v>
      </c>
    </row>
    <row r="2" spans="1:13">
      <c r="A2" s="1">
        <v>4646</v>
      </c>
      <c r="B2">
        <v>5037</v>
      </c>
      <c r="C2">
        <f>A2+B2</f>
        <v>9683</v>
      </c>
      <c r="D2">
        <f>A2/C2</f>
        <v>0.47980997624703087</v>
      </c>
      <c r="E2" t="s">
        <v>3</v>
      </c>
      <c r="F2" t="s">
        <v>11</v>
      </c>
      <c r="G2" t="s">
        <v>12</v>
      </c>
      <c r="H2" t="s">
        <v>13</v>
      </c>
      <c r="J2" t="s">
        <v>14</v>
      </c>
      <c r="K2">
        <v>14</v>
      </c>
      <c r="L2">
        <v>9</v>
      </c>
      <c r="M2">
        <v>9</v>
      </c>
    </row>
    <row r="3" spans="1:13">
      <c r="C3">
        <v>4171</v>
      </c>
      <c r="D3">
        <v>0.5</v>
      </c>
      <c r="E3" t="s">
        <v>1</v>
      </c>
      <c r="F3">
        <f>SUM(C1:C3)</f>
        <v>26637</v>
      </c>
      <c r="G3">
        <f>SUM(C1+C4+C6)</f>
        <v>27963</v>
      </c>
      <c r="H3">
        <f>C2+C4+C5</f>
        <v>22564</v>
      </c>
      <c r="J3" t="s">
        <v>15</v>
      </c>
      <c r="K3">
        <v>12</v>
      </c>
      <c r="L3">
        <v>10</v>
      </c>
      <c r="M3">
        <v>4</v>
      </c>
    </row>
    <row r="4" spans="1:13">
      <c r="A4">
        <v>4596</v>
      </c>
      <c r="B4">
        <v>5526</v>
      </c>
      <c r="C4">
        <f>A4+B4</f>
        <v>10122</v>
      </c>
      <c r="D4">
        <f>B4/C4</f>
        <v>0.5459395376407824</v>
      </c>
      <c r="E4" t="s">
        <v>0</v>
      </c>
      <c r="J4" t="s">
        <v>16</v>
      </c>
      <c r="K4">
        <f>K3+K2</f>
        <v>26</v>
      </c>
      <c r="L4">
        <f t="shared" ref="L4:M4" si="0">L3+L2</f>
        <v>19</v>
      </c>
      <c r="M4">
        <f t="shared" si="0"/>
        <v>13</v>
      </c>
    </row>
    <row r="5" spans="1:13">
      <c r="C5">
        <v>2759</v>
      </c>
      <c r="D5">
        <v>0.5</v>
      </c>
      <c r="E5" t="s">
        <v>4</v>
      </c>
      <c r="G5">
        <f>G3/H3</f>
        <v>1.2392749512497785</v>
      </c>
      <c r="K5">
        <f>K4/L4</f>
        <v>1.368421052631579</v>
      </c>
      <c r="L5">
        <f>L4/M4</f>
        <v>1.4615384615384615</v>
      </c>
    </row>
    <row r="6" spans="1:13">
      <c r="C6">
        <v>5058</v>
      </c>
      <c r="E6" t="s">
        <v>5</v>
      </c>
    </row>
    <row r="9" spans="1:13">
      <c r="A9" t="s">
        <v>6</v>
      </c>
      <c r="G9" t="s">
        <v>29</v>
      </c>
      <c r="H9" t="s">
        <v>30</v>
      </c>
      <c r="I9" t="s">
        <v>34</v>
      </c>
    </row>
    <row r="10" spans="1:13">
      <c r="A10" t="s">
        <v>2</v>
      </c>
      <c r="B10">
        <f>D1^3</f>
        <v>0.16064550135841665</v>
      </c>
      <c r="C10">
        <f>3*D1^3*(1-D1)</f>
        <v>0.21994974300047002</v>
      </c>
      <c r="D10">
        <f>6*D1^3*(1-D1)^2</f>
        <v>0.20076457805910067</v>
      </c>
      <c r="E10">
        <f>B10+C10+D10</f>
        <v>0.58135982241798734</v>
      </c>
      <c r="F10" t="s">
        <v>20</v>
      </c>
      <c r="G10">
        <f>C1/F3*E10</f>
        <v>0.27899247700450996</v>
      </c>
      <c r="H10">
        <f>E11*C2/F3</f>
        <v>0.168012004741911</v>
      </c>
      <c r="I10">
        <f>0.5*C3/F3</f>
        <v>7.8293351353380641E-2</v>
      </c>
      <c r="J10">
        <f>SUM(G10:I10)</f>
        <v>0.5252978330998016</v>
      </c>
      <c r="K10">
        <f>J10^3</f>
        <v>0.14494953548049228</v>
      </c>
    </row>
    <row r="11" spans="1:13">
      <c r="A11" t="s">
        <v>3</v>
      </c>
      <c r="B11">
        <f>D2^3</f>
        <v>0.11046070757208459</v>
      </c>
      <c r="C11">
        <f>3*D2^3*(1-D2)</f>
        <v>0.17238167428707737</v>
      </c>
      <c r="D11">
        <f>6*D2^3*(1-D2)^2</f>
        <v>0.17934245448394273</v>
      </c>
      <c r="E11">
        <f>B11+C11+D11</f>
        <v>0.4621848363431047</v>
      </c>
      <c r="F11" t="s">
        <v>21</v>
      </c>
    </row>
    <row r="12" spans="1:13">
      <c r="A12" t="s">
        <v>1</v>
      </c>
      <c r="E12">
        <v>0.5</v>
      </c>
      <c r="F12" t="s">
        <v>22</v>
      </c>
      <c r="G12" t="s">
        <v>31</v>
      </c>
      <c r="H12" t="s">
        <v>32</v>
      </c>
      <c r="I12" t="s">
        <v>33</v>
      </c>
    </row>
    <row r="13" spans="1:13">
      <c r="A13" t="s">
        <v>7</v>
      </c>
      <c r="B13">
        <f>(1-D1)^3</f>
        <v>9.5060678025017345E-2</v>
      </c>
      <c r="C13">
        <f>3*(1-D1)^3*D1</f>
        <v>0.15502855001075935</v>
      </c>
      <c r="D13">
        <f>6*D1^2*(1-D1)^3</f>
        <v>0.1685509495462359</v>
      </c>
      <c r="E13">
        <f>SUM(B13:D13)</f>
        <v>0.41864017758201261</v>
      </c>
      <c r="F13" t="s">
        <v>23</v>
      </c>
      <c r="G13">
        <f>E13*C1/G3</f>
        <v>0.1913770836473507</v>
      </c>
      <c r="H13">
        <f>E14*C4/G3</f>
        <v>0.21199372924766041</v>
      </c>
      <c r="I13">
        <f>C6/G3*E15</f>
        <v>9.0440939813324753E-2</v>
      </c>
      <c r="J13">
        <f>SUM(G13:I13)</f>
        <v>0.49381175270833583</v>
      </c>
      <c r="K13">
        <f>J13^3</f>
        <v>0.12041601916282085</v>
      </c>
    </row>
    <row r="14" spans="1:13">
      <c r="A14" t="s">
        <v>8</v>
      </c>
      <c r="B14">
        <f>D4^3</f>
        <v>0.16271726759776894</v>
      </c>
      <c r="C14">
        <f>3*D4^3*(1-D4)</f>
        <v>0.2216504332778145</v>
      </c>
      <c r="D14">
        <f>6*D4^3*(1-D4)^2</f>
        <v>0.20128539643249074</v>
      </c>
      <c r="E14">
        <f>SUM(B14:D14)</f>
        <v>0.58565309730807424</v>
      </c>
      <c r="F14" t="s">
        <v>24</v>
      </c>
    </row>
    <row r="15" spans="1:13">
      <c r="E15">
        <v>0.5</v>
      </c>
      <c r="F15" t="s">
        <v>25</v>
      </c>
      <c r="G15" t="s">
        <v>35</v>
      </c>
      <c r="H15" t="s">
        <v>36</v>
      </c>
      <c r="I15" t="s">
        <v>37</v>
      </c>
    </row>
    <row r="16" spans="1:13">
      <c r="A16" t="s">
        <v>9</v>
      </c>
      <c r="E16">
        <f>1-E11</f>
        <v>0.5378151636568953</v>
      </c>
      <c r="F16" t="s">
        <v>26</v>
      </c>
      <c r="G16">
        <f>E16*C2/H3</f>
        <v>0.23079525924879088</v>
      </c>
      <c r="H16">
        <f>E17*C4/H3</f>
        <v>0.18587215693350789</v>
      </c>
      <c r="I16">
        <f>0.5*C5/H3</f>
        <v>6.1137209714589615E-2</v>
      </c>
      <c r="J16">
        <f>SUM(G16:I16)</f>
        <v>0.47780462589688838</v>
      </c>
      <c r="K16">
        <f>J16^3</f>
        <v>0.10908148716008791</v>
      </c>
    </row>
    <row r="17" spans="1:6">
      <c r="A17" t="s">
        <v>10</v>
      </c>
      <c r="E17">
        <f>1-E14</f>
        <v>0.41434690269192576</v>
      </c>
      <c r="F17" t="s">
        <v>27</v>
      </c>
    </row>
    <row r="18" spans="1:6">
      <c r="A18" t="s">
        <v>4</v>
      </c>
      <c r="E18">
        <v>0.5</v>
      </c>
      <c r="F18" t="s">
        <v>28</v>
      </c>
    </row>
    <row r="22" spans="1:6">
      <c r="A22" t="s">
        <v>38</v>
      </c>
      <c r="F22">
        <f>E10*E11*E12</f>
        <v>0.13434784719035694</v>
      </c>
    </row>
    <row r="23" spans="1:6">
      <c r="A23" t="s">
        <v>39</v>
      </c>
      <c r="F23">
        <f>E13*E14*E15</f>
        <v>0.12258895832925396</v>
      </c>
    </row>
    <row r="24" spans="1:6">
      <c r="A24" t="s">
        <v>40</v>
      </c>
      <c r="F24">
        <f>E16*E17*E18</f>
        <v>0.11142102364099286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유대경</dc:creator>
  <cp:lastModifiedBy>유대경</cp:lastModifiedBy>
  <dcterms:created xsi:type="dcterms:W3CDTF">2015-08-05T14:50:01Z</dcterms:created>
  <dcterms:modified xsi:type="dcterms:W3CDTF">2015-08-05T15:57:42Z</dcterms:modified>
</cp:coreProperties>
</file>